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3256" windowHeight="11832" activeTab="0"/>
  </bookViews>
  <sheets>
    <sheet name="291118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<sst xmlns="http://schemas.openxmlformats.org/spreadsheetml/2006/main" count="43" uniqueCount="36">
  <si>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SC TUSNAD SA</t>
  </si>
  <si>
    <t>TOTAL:</t>
  </si>
  <si>
    <t>IAN</t>
  </si>
  <si>
    <t>FEB</t>
  </si>
  <si>
    <t>MAR</t>
  </si>
  <si>
    <t>SPITALUL MUNICIPAL ODORHEI</t>
  </si>
  <si>
    <t>SPITALUL JUDETEAN MCIUC</t>
  </si>
  <si>
    <t>SC HB HOTELS SA</t>
  </si>
  <si>
    <t>FUND MENS SANA CM CARTA</t>
  </si>
  <si>
    <t>APR</t>
  </si>
  <si>
    <t>MAI</t>
  </si>
  <si>
    <t>VALORI CONTRACTATE/DECONTATE IN ANUL 2022</t>
  </si>
  <si>
    <t>IUN</t>
  </si>
  <si>
    <t>AMB. INTEGRAT AL SPIT. MUN. GHEORGHENI</t>
  </si>
  <si>
    <t>Criteriul</t>
  </si>
  <si>
    <t>Subcriteriul</t>
  </si>
  <si>
    <t>Indicatori / Punctaje</t>
  </si>
  <si>
    <t>SPITALUL MUNICIPAL GHEORGHENI</t>
  </si>
  <si>
    <t xml:space="preserve">TOTAL PUNCTE REALIZATE </t>
  </si>
  <si>
    <t>Evaluarea capacitatii resurselor tehnice 40%</t>
  </si>
  <si>
    <t xml:space="preserve">Evaluarea capacitatii resurselor tehnice </t>
  </si>
  <si>
    <t>Punctaj cf.eval.</t>
  </si>
  <si>
    <t>Evaluarea salii de kinetoterapie</t>
  </si>
  <si>
    <t>Punctaj</t>
  </si>
  <si>
    <t>Evaluarea bazinului de hidrokinetoterapie</t>
  </si>
  <si>
    <t>TOTAL PUNCTAJ OBTINUT</t>
  </si>
  <si>
    <t>SUMA OBTINUTA</t>
  </si>
  <si>
    <t>Evaluarea resurselor umane 60%</t>
  </si>
  <si>
    <t>PUNCTAJ RESURSE UMANE</t>
  </si>
  <si>
    <t xml:space="preserve">  PUNCTAJ AFERENT  Programului de activitate săptămânal al bazei de tratament </t>
  </si>
  <si>
    <t>IUL</t>
  </si>
  <si>
    <t>AUG</t>
  </si>
  <si>
    <t>SEP</t>
  </si>
  <si>
    <t>OCT</t>
  </si>
  <si>
    <t>NOI</t>
  </si>
  <si>
    <t>DEC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</si>
</sst>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\ &quot;lei&quot;_-;\-* #,##0.00\ &quot;lei&quot;_-;_-* &quot;-&quot;??\ &quot;lei&quot;_-;_-@_-"/>
    <numFmt numFmtId="169" formatCode="_-* #,##0.00\ _l_e_i_-;\-* #,##0.00\ _l_e_i_-;_-* &quot;-&quot;??\ _l_e_i_-;_-@_-"/>
    <numFmt numFmtId="170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17"/>
      <name val="Calibri"/>
      <family val="2"/>
    </font>
    <font>
      <b/>
      <sz val="10"/>
      <color indexed="21"/>
      <name val="Arial"/>
      <family val="2"/>
    </font>
    <font>
      <b/>
      <sz val="10"/>
      <color indexed="21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4" fontId="4" fillId="0" borderId="5" xfId="16" applyNumberFormat="1" applyFont="1" applyFill="1" applyBorder="1" applyAlignment="1">
      <alignment/>
    </xf>
    <xf numFmtId="4" fontId="4" fillId="0" borderId="5" xfId="15" applyNumberFormat="1" applyFont="1" applyFill="1" applyBorder="1" applyAlignment="1">
      <alignment/>
    </xf>
    <xf numFmtId="0" fontId="4" fillId="0" borderId="5" xfId="16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4" fontId="5" fillId="0" borderId="5" xfId="17" applyNumberFormat="1" applyFont="1" applyFill="1" applyBorder="1" applyAlignment="1">
      <alignment/>
    </xf>
    <xf numFmtId="4" fontId="4" fillId="0" borderId="5" xfId="16" applyNumberFormat="1" applyFont="1" applyFill="1" applyBorder="1" applyAlignment="1">
      <alignment/>
    </xf>
    <xf numFmtId="4" fontId="4" fillId="0" borderId="5" xfId="16" applyNumberFormat="1" applyFont="1" applyFill="1" applyBorder="1" applyAlignment="1">
      <alignment/>
    </xf>
    <xf numFmtId="4" fontId="4" fillId="0" borderId="5" xfId="16" applyNumberFormat="1" applyFont="1" applyFill="1" applyBorder="1" applyAlignment="1">
      <alignment horizontal="right"/>
    </xf>
    <xf numFmtId="0" fontId="4" fillId="0" borderId="5" xfId="16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4" fontId="4" fillId="0" borderId="5" xfId="16" applyNumberFormat="1" applyFont="1" applyFill="1" applyBorder="1" applyAlignment="1">
      <alignment horizontal="right"/>
    </xf>
    <xf numFmtId="0" fontId="4" fillId="0" borderId="5" xfId="16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9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/>
    </xf>
    <xf numFmtId="4" fontId="1" fillId="4" borderId="13" xfId="0" applyNumberFormat="1" applyFont="1" applyFill="1" applyBorder="1" applyAlignment="1">
      <alignment vertical="center"/>
    </xf>
    <xf numFmtId="4" fontId="1" fillId="5" borderId="12" xfId="0" applyNumberFormat="1" applyFont="1" applyFill="1" applyBorder="1" applyAlignment="1">
      <alignment horizontal="center" vertical="center"/>
    </xf>
    <xf numFmtId="4" fontId="1" fillId="5" borderId="11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0" fillId="6" borderId="7" xfId="0" applyFill="1" applyBorder="1" applyAlignment="1">
      <alignment/>
    </xf>
    <xf numFmtId="4" fontId="4" fillId="0" borderId="15" xfId="16" applyNumberFormat="1" applyFont="1" applyFill="1" applyBorder="1" applyAlignment="1">
      <alignment/>
    </xf>
    <xf numFmtId="4" fontId="4" fillId="0" borderId="15" xfId="15" applyNumberFormat="1" applyFont="1" applyFill="1" applyBorder="1" applyAlignment="1">
      <alignment/>
    </xf>
    <xf numFmtId="4" fontId="5" fillId="0" borderId="15" xfId="17" applyNumberFormat="1" applyFont="1" applyFill="1" applyBorder="1" applyAlignment="1">
      <alignment/>
    </xf>
    <xf numFmtId="4" fontId="4" fillId="0" borderId="15" xfId="16" applyNumberFormat="1" applyFont="1" applyFill="1" applyBorder="1" applyAlignment="1">
      <alignment/>
    </xf>
    <xf numFmtId="4" fontId="4" fillId="0" borderId="15" xfId="16" applyNumberFormat="1" applyFont="1" applyFill="1" applyBorder="1" applyAlignment="1">
      <alignment/>
    </xf>
    <xf numFmtId="4" fontId="4" fillId="0" borderId="15" xfId="16" applyNumberFormat="1" applyFont="1" applyFill="1" applyBorder="1" applyAlignment="1">
      <alignment horizontal="right"/>
    </xf>
    <xf numFmtId="0" fontId="4" fillId="0" borderId="15" xfId="16" applyNumberFormat="1" applyFont="1" applyFill="1" applyBorder="1" applyAlignment="1">
      <alignment horizontal="right"/>
    </xf>
    <xf numFmtId="169" fontId="1" fillId="6" borderId="1" xfId="16" applyFont="1" applyFill="1" applyBorder="1" applyAlignment="1">
      <alignment horizontal="center" vertical="center" wrapText="1"/>
    </xf>
    <xf numFmtId="169" fontId="1" fillId="6" borderId="2" xfId="16" applyFont="1" applyFill="1" applyBorder="1" applyAlignment="1">
      <alignment horizontal="center" vertical="center" wrapText="1"/>
    </xf>
    <xf numFmtId="169" fontId="1" fillId="6" borderId="3" xfId="16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4" fillId="0" borderId="16" xfId="16" applyNumberFormat="1" applyFont="1" applyFill="1" applyBorder="1" applyAlignment="1">
      <alignment/>
    </xf>
    <xf numFmtId="0" fontId="4" fillId="0" borderId="16" xfId="16" applyNumberFormat="1" applyFont="1" applyFill="1" applyBorder="1" applyAlignment="1">
      <alignment/>
    </xf>
    <xf numFmtId="0" fontId="5" fillId="0" borderId="16" xfId="17" applyNumberFormat="1" applyFont="1" applyFill="1" applyBorder="1" applyAlignment="1">
      <alignment/>
    </xf>
    <xf numFmtId="4" fontId="5" fillId="0" borderId="16" xfId="17" applyNumberFormat="1" applyFont="1" applyFill="1" applyBorder="1" applyAlignment="1">
      <alignment/>
    </xf>
    <xf numFmtId="4" fontId="4" fillId="0" borderId="16" xfId="16" applyNumberFormat="1" applyFont="1" applyFill="1" applyBorder="1" applyAlignment="1">
      <alignment/>
    </xf>
    <xf numFmtId="4" fontId="4" fillId="0" borderId="16" xfId="16" applyNumberFormat="1" applyFont="1" applyFill="1" applyBorder="1" applyAlignment="1">
      <alignment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8" fillId="4" borderId="7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</cellXfs>
  <cellStyles count="4">
    <cellStyle name="Normal" xfId="0"/>
    <cellStyle name="Bun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0">
      <selection activeCell="N18" sqref="N18"/>
    </sheetView>
  </sheetViews>
  <sheetFormatPr defaultColWidth="9.140625" defaultRowHeight="12.75"/>
  <cols>
    <col min="1" max="1" width="43.28125" style="0" bestFit="1" customWidth="1"/>
    <col min="2" max="2" width="14.7109375" style="0" bestFit="1" customWidth="1"/>
    <col min="3" max="3" width="10.00390625" style="0" customWidth="1"/>
    <col min="4" max="4" width="13.00390625" style="0" customWidth="1"/>
    <col min="5" max="7" width="12.7109375" style="0" bestFit="1" customWidth="1"/>
    <col min="8" max="10" width="10.140625" style="0" bestFit="1" customWidth="1"/>
  </cols>
  <sheetData>
    <row r="2" ht="12.75">
      <c r="B2" s="1" t="s">
        <v>11</v>
      </c>
    </row>
    <row r="3" ht="13.5" thickBot="1"/>
    <row r="4" spans="1:13" ht="13.5" thickBot="1">
      <c r="A4" s="44"/>
      <c r="B4" s="52" t="s">
        <v>2</v>
      </c>
      <c r="C4" s="53" t="s">
        <v>3</v>
      </c>
      <c r="D4" s="53" t="s">
        <v>4</v>
      </c>
      <c r="E4" s="53" t="s">
        <v>9</v>
      </c>
      <c r="F4" s="53" t="s">
        <v>10</v>
      </c>
      <c r="G4" s="53" t="s">
        <v>12</v>
      </c>
      <c r="H4" s="53" t="s">
        <v>30</v>
      </c>
      <c r="I4" s="53" t="s">
        <v>31</v>
      </c>
      <c r="J4" s="53" t="s">
        <v>32</v>
      </c>
      <c r="K4" s="53" t="s">
        <v>33</v>
      </c>
      <c r="L4" s="53" t="s">
        <v>34</v>
      </c>
      <c r="M4" s="54" t="s">
        <v>35</v>
      </c>
    </row>
    <row r="5" spans="1:13" ht="13.5">
      <c r="A5" s="5" t="s">
        <v>0</v>
      </c>
      <c r="B5" s="45">
        <v>26155.85</v>
      </c>
      <c r="C5" s="46">
        <v>21337</v>
      </c>
      <c r="D5" s="46">
        <v>21360</v>
      </c>
      <c r="E5" s="47">
        <v>22473.78</v>
      </c>
      <c r="F5" s="47">
        <v>22979.23</v>
      </c>
      <c r="G5" s="47">
        <v>22979.23</v>
      </c>
      <c r="H5" s="48">
        <v>22088.27</v>
      </c>
      <c r="I5" s="48">
        <v>22088.27</v>
      </c>
      <c r="J5" s="48">
        <v>22088.27</v>
      </c>
      <c r="K5" s="49">
        <v>22088.27</v>
      </c>
      <c r="L5" s="50">
        <v>22088.27</v>
      </c>
      <c r="M5" s="51">
        <v>0</v>
      </c>
    </row>
    <row r="6" spans="1:13" ht="13.5">
      <c r="A6" s="18" t="s">
        <v>7</v>
      </c>
      <c r="B6" s="8">
        <v>0</v>
      </c>
      <c r="C6" s="9">
        <v>8865.5</v>
      </c>
      <c r="D6" s="9">
        <v>11147.5</v>
      </c>
      <c r="E6" s="10">
        <v>12663.82</v>
      </c>
      <c r="F6" s="10">
        <v>13517.22</v>
      </c>
      <c r="G6" s="10">
        <v>13517.22</v>
      </c>
      <c r="H6" s="11">
        <v>12993.12</v>
      </c>
      <c r="I6" s="11">
        <v>12993.12</v>
      </c>
      <c r="J6" s="11">
        <v>12993.12</v>
      </c>
      <c r="K6" s="12">
        <v>12993.12</v>
      </c>
      <c r="L6" s="13">
        <v>12993.12</v>
      </c>
      <c r="M6" s="14">
        <v>0</v>
      </c>
    </row>
    <row r="7" spans="1:13" ht="13.5">
      <c r="A7" s="18" t="s">
        <v>6</v>
      </c>
      <c r="B7" s="6">
        <v>20387.5</v>
      </c>
      <c r="C7" s="9">
        <v>16604</v>
      </c>
      <c r="D7" s="9">
        <v>16604</v>
      </c>
      <c r="E7" s="10">
        <v>16405.4</v>
      </c>
      <c r="F7" s="10">
        <v>16145.97</v>
      </c>
      <c r="G7" s="10">
        <v>16145.97</v>
      </c>
      <c r="H7" s="11">
        <v>15519.95</v>
      </c>
      <c r="I7" s="11">
        <v>15519.95</v>
      </c>
      <c r="J7" s="11">
        <v>15519.95</v>
      </c>
      <c r="K7" s="12">
        <v>15519.95</v>
      </c>
      <c r="L7" s="13">
        <v>15519.95</v>
      </c>
      <c r="M7" s="15">
        <v>0</v>
      </c>
    </row>
    <row r="8" spans="1:13" ht="13.5">
      <c r="A8" s="18" t="s">
        <v>5</v>
      </c>
      <c r="B8" s="6">
        <v>7580</v>
      </c>
      <c r="C8" s="9">
        <v>6185.9</v>
      </c>
      <c r="D8" s="9">
        <v>6163.5</v>
      </c>
      <c r="E8" s="10">
        <v>5668.27</v>
      </c>
      <c r="F8" s="10">
        <v>5408.68</v>
      </c>
      <c r="G8" s="10">
        <v>5408.68</v>
      </c>
      <c r="H8" s="11">
        <v>5198.97</v>
      </c>
      <c r="I8" s="11">
        <v>5198.97</v>
      </c>
      <c r="J8" s="11">
        <v>5198.97</v>
      </c>
      <c r="K8" s="12">
        <v>5198.97</v>
      </c>
      <c r="L8" s="13">
        <v>5198.97</v>
      </c>
      <c r="M8" s="15">
        <v>0</v>
      </c>
    </row>
    <row r="9" spans="1:13" ht="13.5">
      <c r="A9" s="18" t="s">
        <v>8</v>
      </c>
      <c r="B9" s="7">
        <v>14846</v>
      </c>
      <c r="C9" s="9">
        <v>12108.84</v>
      </c>
      <c r="D9" s="9">
        <v>12088</v>
      </c>
      <c r="E9" s="10">
        <v>11788.73</v>
      </c>
      <c r="F9" s="10">
        <v>12562.78</v>
      </c>
      <c r="G9" s="10">
        <v>12562.78</v>
      </c>
      <c r="H9" s="11">
        <v>12075.69</v>
      </c>
      <c r="I9" s="11">
        <v>12075.69</v>
      </c>
      <c r="J9" s="11">
        <v>12075.69</v>
      </c>
      <c r="K9" s="12">
        <v>12075.69</v>
      </c>
      <c r="L9" s="16">
        <v>12075.69</v>
      </c>
      <c r="M9" s="17">
        <v>0</v>
      </c>
    </row>
    <row r="10" spans="1:13" ht="14.25" thickBot="1">
      <c r="A10" s="55" t="s">
        <v>13</v>
      </c>
      <c r="B10" s="56">
        <v>0</v>
      </c>
      <c r="C10" s="57">
        <v>0</v>
      </c>
      <c r="D10" s="56">
        <v>0</v>
      </c>
      <c r="E10" s="58">
        <v>0</v>
      </c>
      <c r="F10" s="59">
        <v>1169.32</v>
      </c>
      <c r="G10" s="59">
        <v>1169.32</v>
      </c>
      <c r="H10" s="60">
        <v>1123.98</v>
      </c>
      <c r="I10" s="60">
        <v>1123.98</v>
      </c>
      <c r="J10" s="60">
        <v>1123.98</v>
      </c>
      <c r="K10" s="61">
        <v>1123.98</v>
      </c>
      <c r="L10" s="61">
        <v>1123.98</v>
      </c>
      <c r="M10" s="56">
        <v>0</v>
      </c>
    </row>
    <row r="11" spans="1:13" ht="13.5" thickBot="1">
      <c r="A11" s="2" t="s">
        <v>1</v>
      </c>
      <c r="B11" s="3">
        <f>SUM(B5:B10)</f>
        <v>68969.35</v>
      </c>
      <c r="C11" s="3">
        <f aca="true" t="shared" si="0" ref="C11:M11">SUM(C5:C10)</f>
        <v>65101.240000000005</v>
      </c>
      <c r="D11" s="3">
        <f t="shared" si="0"/>
        <v>67363</v>
      </c>
      <c r="E11" s="3">
        <f t="shared" si="0"/>
        <v>69000</v>
      </c>
      <c r="F11" s="3">
        <f t="shared" si="0"/>
        <v>71783.20000000001</v>
      </c>
      <c r="G11" s="3">
        <f t="shared" si="0"/>
        <v>71783.20000000001</v>
      </c>
      <c r="H11" s="3">
        <f t="shared" si="0"/>
        <v>68999.98</v>
      </c>
      <c r="I11" s="3">
        <f t="shared" si="0"/>
        <v>68999.98</v>
      </c>
      <c r="J11" s="3">
        <f t="shared" si="0"/>
        <v>68999.98</v>
      </c>
      <c r="K11" s="3">
        <f t="shared" si="0"/>
        <v>68999.98</v>
      </c>
      <c r="L11" s="3">
        <f t="shared" si="0"/>
        <v>68999.98</v>
      </c>
      <c r="M11" s="4">
        <f t="shared" si="0"/>
        <v>0</v>
      </c>
    </row>
    <row r="16" ht="13.5" thickBot="1"/>
    <row r="17" spans="1:10" ht="66" thickBot="1">
      <c r="A17" s="42" t="s">
        <v>14</v>
      </c>
      <c r="B17" s="42" t="s">
        <v>15</v>
      </c>
      <c r="C17" s="42" t="s">
        <v>16</v>
      </c>
      <c r="D17" s="19" t="s">
        <v>0</v>
      </c>
      <c r="E17" s="19" t="s">
        <v>7</v>
      </c>
      <c r="F17" s="19" t="s">
        <v>6</v>
      </c>
      <c r="G17" s="20" t="s">
        <v>5</v>
      </c>
      <c r="H17" s="19" t="s">
        <v>8</v>
      </c>
      <c r="I17" s="19" t="s">
        <v>17</v>
      </c>
      <c r="J17" s="43" t="s">
        <v>18</v>
      </c>
    </row>
    <row r="18" spans="1:10" ht="53.25" thickBot="1">
      <c r="A18" s="62" t="s">
        <v>19</v>
      </c>
      <c r="B18" s="21" t="s">
        <v>20</v>
      </c>
      <c r="C18" s="22" t="s">
        <v>21</v>
      </c>
      <c r="D18" s="23">
        <v>122</v>
      </c>
      <c r="E18" s="23">
        <v>90</v>
      </c>
      <c r="F18" s="23">
        <v>117.87</v>
      </c>
      <c r="G18" s="23">
        <v>36.67</v>
      </c>
      <c r="H18" s="23">
        <v>90</v>
      </c>
      <c r="I18" s="23">
        <v>0</v>
      </c>
      <c r="J18" s="24">
        <f>SUM(D18:I18)</f>
        <v>456.54</v>
      </c>
    </row>
    <row r="19" spans="1:10" ht="39.75" thickBot="1">
      <c r="A19" s="63"/>
      <c r="B19" s="25" t="s">
        <v>22</v>
      </c>
      <c r="C19" s="26" t="s">
        <v>23</v>
      </c>
      <c r="D19" s="27">
        <v>60</v>
      </c>
      <c r="E19" s="27">
        <v>60</v>
      </c>
      <c r="F19" s="27">
        <v>40</v>
      </c>
      <c r="G19" s="27">
        <v>40</v>
      </c>
      <c r="H19" s="27">
        <v>60</v>
      </c>
      <c r="I19" s="27">
        <v>0</v>
      </c>
      <c r="J19" s="28">
        <f aca="true" t="shared" si="1" ref="J19:J25">SUM(D19:I19)</f>
        <v>260</v>
      </c>
    </row>
    <row r="20" spans="1:10" ht="53.25" thickBot="1">
      <c r="A20" s="63"/>
      <c r="B20" s="25" t="s">
        <v>24</v>
      </c>
      <c r="C20" s="29" t="s">
        <v>23</v>
      </c>
      <c r="D20" s="30">
        <v>30</v>
      </c>
      <c r="E20" s="30">
        <v>16</v>
      </c>
      <c r="F20" s="30">
        <v>0</v>
      </c>
      <c r="G20" s="30">
        <v>0</v>
      </c>
      <c r="H20" s="30">
        <v>30</v>
      </c>
      <c r="I20" s="30">
        <v>0</v>
      </c>
      <c r="J20" s="31">
        <f t="shared" si="1"/>
        <v>76</v>
      </c>
    </row>
    <row r="21" spans="1:10" ht="13.5" thickBot="1">
      <c r="A21" s="63"/>
      <c r="B21" s="65" t="s">
        <v>25</v>
      </c>
      <c r="C21" s="66"/>
      <c r="D21" s="32">
        <f>D18+D19+D20</f>
        <v>212</v>
      </c>
      <c r="E21" s="32">
        <f>E18+E19+E20</f>
        <v>166</v>
      </c>
      <c r="F21" s="32">
        <f>F18+F19+F20</f>
        <v>157.87</v>
      </c>
      <c r="G21" s="33">
        <f>G18+G19+G20</f>
        <v>76.67</v>
      </c>
      <c r="H21" s="33">
        <f>H18+H19+H20</f>
        <v>180</v>
      </c>
      <c r="I21" s="32">
        <v>0</v>
      </c>
      <c r="J21" s="34">
        <f t="shared" si="1"/>
        <v>792.54</v>
      </c>
    </row>
    <row r="22" spans="1:10" ht="13.5" thickBot="1">
      <c r="A22" s="64"/>
      <c r="B22" s="67" t="s">
        <v>26</v>
      </c>
      <c r="C22" s="68"/>
      <c r="D22" s="35">
        <f aca="true" t="shared" si="2" ref="D22:I22">D21*$K18</f>
        <v>0</v>
      </c>
      <c r="E22" s="35">
        <f t="shared" si="2"/>
        <v>0</v>
      </c>
      <c r="F22" s="35">
        <f t="shared" si="2"/>
        <v>0</v>
      </c>
      <c r="G22" s="36">
        <f t="shared" si="2"/>
        <v>0</v>
      </c>
      <c r="H22" s="36">
        <f t="shared" si="2"/>
        <v>0</v>
      </c>
      <c r="I22" s="35">
        <f t="shared" si="2"/>
        <v>0</v>
      </c>
      <c r="J22" s="37">
        <f t="shared" si="1"/>
        <v>0</v>
      </c>
    </row>
    <row r="23" spans="1:10" ht="13.5" thickBot="1">
      <c r="A23" s="69" t="s">
        <v>27</v>
      </c>
      <c r="B23" s="72" t="s">
        <v>28</v>
      </c>
      <c r="C23" s="73"/>
      <c r="D23" s="38">
        <v>155</v>
      </c>
      <c r="E23" s="38">
        <v>75</v>
      </c>
      <c r="F23" s="38">
        <v>105</v>
      </c>
      <c r="G23" s="38">
        <v>25</v>
      </c>
      <c r="H23" s="38">
        <v>60</v>
      </c>
      <c r="I23" s="38">
        <v>10</v>
      </c>
      <c r="J23" s="39">
        <f t="shared" si="1"/>
        <v>430</v>
      </c>
    </row>
    <row r="24" spans="1:10" ht="13.5" thickBot="1">
      <c r="A24" s="70"/>
      <c r="B24" s="72" t="s">
        <v>29</v>
      </c>
      <c r="C24" s="73"/>
      <c r="D24" s="40">
        <v>2</v>
      </c>
      <c r="E24" s="40">
        <v>2</v>
      </c>
      <c r="F24" s="40">
        <v>2</v>
      </c>
      <c r="G24" s="40">
        <v>2</v>
      </c>
      <c r="H24" s="40">
        <v>2</v>
      </c>
      <c r="I24" s="40">
        <v>2</v>
      </c>
      <c r="J24" s="39">
        <f t="shared" si="1"/>
        <v>12</v>
      </c>
    </row>
    <row r="25" spans="1:10" ht="13.5" thickBot="1">
      <c r="A25" s="71"/>
      <c r="B25" s="65" t="s">
        <v>25</v>
      </c>
      <c r="C25" s="66"/>
      <c r="D25" s="32">
        <f aca="true" t="shared" si="3" ref="D25:I25">D23+D24</f>
        <v>157</v>
      </c>
      <c r="E25" s="32">
        <f t="shared" si="3"/>
        <v>77</v>
      </c>
      <c r="F25" s="32">
        <f t="shared" si="3"/>
        <v>107</v>
      </c>
      <c r="G25" s="32">
        <f t="shared" si="3"/>
        <v>27</v>
      </c>
      <c r="H25" s="32">
        <f t="shared" si="3"/>
        <v>62</v>
      </c>
      <c r="I25" s="32">
        <f t="shared" si="3"/>
        <v>12</v>
      </c>
      <c r="J25" s="41">
        <f t="shared" si="1"/>
        <v>442</v>
      </c>
    </row>
  </sheetData>
  <mergeCells count="7">
    <mergeCell ref="A18:A22"/>
    <mergeCell ref="B21:C21"/>
    <mergeCell ref="B22:C22"/>
    <mergeCell ref="A23:A25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egnandt</cp:lastModifiedBy>
  <dcterms:created xsi:type="dcterms:W3CDTF">2018-11-29T07:24:10Z</dcterms:created>
  <dcterms:modified xsi:type="dcterms:W3CDTF">2022-05-12T10:21:30Z</dcterms:modified>
  <cp:category/>
  <cp:version/>
  <cp:contentType/>
  <cp:contentStatus/>
</cp:coreProperties>
</file>